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MAYO\"/>
    </mc:Choice>
  </mc:AlternateContent>
  <xr:revisionPtr revIDLastSave="0" documentId="8_{5A006326-CFE8-4B18-8F9E-2043676A03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1" r:id="rId1"/>
  </sheets>
  <definedNames>
    <definedName name="_xlnm.Print_Titles" localSheetId="0">MAYO!$9:$9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L31" i="1"/>
  <c r="L30" i="1"/>
  <c r="L29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14" i="1" l="1"/>
  <c r="K29" i="1"/>
  <c r="K11" i="1"/>
  <c r="J11" i="1"/>
  <c r="J10" i="1" s="1"/>
  <c r="K10" i="1" l="1"/>
  <c r="J29" i="1"/>
  <c r="J14" i="1"/>
  <c r="I14" i="1"/>
  <c r="I11" i="1"/>
  <c r="I10" i="1" s="1"/>
  <c r="I29" i="1"/>
  <c r="F14" i="1"/>
  <c r="M25" i="1" l="1"/>
  <c r="M23" i="1"/>
  <c r="M22" i="1"/>
  <c r="M21" i="1"/>
  <c r="M19" i="1"/>
  <c r="M18" i="1"/>
  <c r="M16" i="1"/>
  <c r="M15" i="1"/>
  <c r="M13" i="1"/>
  <c r="M30" i="1"/>
  <c r="M12" i="1"/>
  <c r="M24" i="1"/>
  <c r="M20" i="1"/>
  <c r="M31" i="1"/>
  <c r="M17" i="1"/>
  <c r="H29" i="1"/>
  <c r="H14" i="1"/>
  <c r="H11" i="1"/>
  <c r="H10" i="1" s="1"/>
  <c r="G29" i="1"/>
  <c r="G14" i="1"/>
  <c r="G11" i="1"/>
  <c r="M11" i="1" l="1"/>
  <c r="G10" i="1"/>
  <c r="M14" i="1"/>
  <c r="F29" i="1"/>
  <c r="M29" i="1" s="1"/>
  <c r="F10" i="1" l="1"/>
  <c r="M10" i="1" s="1"/>
</calcChain>
</file>

<file path=xl/sharedStrings.xml><?xml version="1.0" encoding="utf-8"?>
<sst xmlns="http://schemas.openxmlformats.org/spreadsheetml/2006/main" count="88" uniqueCount="67">
  <si>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</si>
  <si>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</si>
  <si>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</si>
  <si>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</si>
  <si>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</si>
  <si>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</si>
  <si>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</si>
  <si>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</si>
  <si>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</si>
  <si>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</si>
  <si>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</si>
  <si>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</si>
  <si>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</si>
  <si>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</si>
  <si>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</si>
  <si>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</si>
  <si>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</si>
  <si>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</si>
  <si>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</si>
  <si>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</si>
  <si>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</si>
  <si>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</si>
  <si>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</si>
  <si>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</si>
  <si>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</si>
  <si>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</si>
  <si>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</si>
  <si>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</si>
  <si>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</si>
  <si>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</si>
  <si>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</si>
  <si>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</si>
  <si>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</si>
  <si>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</si>
  <si>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</si>
  <si>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</si>
  <si>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</si>
  <si>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</si>
  <si>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</si>
  <si>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</si>
  <si>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</si>
  <si>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        MINISTERIO DE ECONOMÍA 
         PLAN OPERATIVO ANUAL 2023</t>
  </si>
  <si>
    <t>MATRIZ DE PLANIFICACIÓN, POA 2023</t>
  </si>
  <si>
    <t>Para el 2023, se ha incrementado en 28.0 puntos porcentuales el número de consumidores y usuarios atendidos sobre sus derechos y obligaciones (Línea base de 40,377 en 2019 a 51, 682 en 2023.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</si>
  <si>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</si>
  <si>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</si>
  <si>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</si>
  <si>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</si>
  <si>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</si>
  <si>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</si>
  <si>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</si>
  <si>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>FEBRERO</t>
  </si>
  <si>
    <t>2</t>
  </si>
  <si>
    <t>7</t>
  </si>
  <si>
    <t>198</t>
  </si>
  <si>
    <t>MARZO</t>
  </si>
  <si>
    <t>1</t>
  </si>
  <si>
    <t>34</t>
  </si>
  <si>
    <t>28</t>
  </si>
  <si>
    <t>ABRIL</t>
  </si>
  <si>
    <t>384</t>
  </si>
  <si>
    <t>52</t>
  </si>
  <si>
    <t>MAYO</t>
  </si>
  <si>
    <t>169</t>
  </si>
  <si>
    <t>88</t>
  </si>
  <si>
    <t>84</t>
  </si>
  <si>
    <t>META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</si>
</sst>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1"/>
      <color theme="0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9" fillId="0" borderId="0"/>
  </cellStyleXfs>
  <cellXfs count="73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20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3" fontId="3" fillId="0" borderId="0" xfId="1" applyNumberFormat="1"/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top" wrapText="1"/>
    </xf>
    <xf numFmtId="0" fontId="11" fillId="2" borderId="0" xfId="0" applyFont="1" applyFill="1" applyAlignment="1">
      <alignment horizontal="center" vertical="center" wrapText="1"/>
    </xf>
    <xf numFmtId="3" fontId="6" fillId="2" borderId="0" xfId="1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 wrapText="1"/>
    </xf>
    <xf numFmtId="9" fontId="6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vertical="center" wrapText="1"/>
    </xf>
    <xf numFmtId="3" fontId="8" fillId="0" borderId="1" xfId="1" applyNumberFormat="1" applyFont="1" applyBorder="1" applyAlignment="1">
      <alignment horizontal="center" vertical="center" wrapText="1"/>
    </xf>
    <xf numFmtId="49" fontId="3" fillId="0" borderId="0" xfId="1" applyNumberFormat="1"/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showZeros="0" tabSelected="1" zoomScale="110" zoomScaleNormal="110" zoomScaleSheetLayoutView="115" zoomScalePageLayoutView="70" workbookViewId="0">
      <selection activeCell="Q10" sqref="Q10"/>
    </sheetView>
  </sheetViews>
  <sheetFormatPr baseColWidth="10" defaultColWidth="11.42578125" defaultRowHeight="12.75" x14ac:dyDescent="0.2"/>
  <cols>
    <col min="1" max="1" width="5.42578125" style="1" customWidth="1"/>
    <col min="2" max="2" width="19.140625" style="1" customWidth="1"/>
    <col min="3" max="3" width="23.85546875" style="1" customWidth="1"/>
    <col min="4" max="4" width="25.42578125" style="1" customWidth="1"/>
    <col min="5" max="5" width="9.42578125" style="1" customWidth="1"/>
    <col min="6" max="6" width="7.7109375" style="1" customWidth="1"/>
    <col min="7" max="7" width="8.28515625" style="1" customWidth="1"/>
    <col min="8" max="8" width="9.28515625" style="1" customWidth="1"/>
    <col min="9" max="9" width="8.140625" style="1" customWidth="1"/>
    <col min="10" max="10" width="8.5703125" style="1" customWidth="1"/>
    <col min="11" max="11" width="8.28515625" style="1" customWidth="1"/>
    <col min="12" max="12" width="12" style="1" customWidth="1"/>
    <col min="13" max="13" width="12.42578125" style="1" customWidth="1"/>
    <col min="14" max="14" width="11.42578125" style="1" customWidth="1"/>
    <col min="15" max="16384" width="11.42578125" style="1"/>
  </cols>
  <sheetData>
    <row r="1" spans="1:16" ht="43.5" customHeight="1" x14ac:dyDescent="0.2">
      <c r="A1" s="59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6" ht="16.5" customHeight="1" x14ac:dyDescent="0.2">
      <c r="A2" s="60" t="s">
        <v>42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6" ht="20.25" customHeight="1" x14ac:dyDescent="0.2">
      <c r="A3" s="66" t="s">
        <v>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</row>
    <row r="4" spans="1:16" ht="20.25" customHeight="1" x14ac:dyDescent="0.2">
      <c r="A4" s="69" t="s">
        <v>26</v>
      </c>
      <c r="B4" s="69"/>
      <c r="C4" s="72" t="s">
        <v>29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6" ht="30" customHeight="1" x14ac:dyDescent="0.2">
      <c r="A5" s="70" t="s">
        <v>20</v>
      </c>
      <c r="B5" s="71"/>
      <c r="C5" s="72" t="s">
        <v>43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6" ht="23.25" customHeight="1" x14ac:dyDescent="0.2">
      <c r="A6" s="70" t="s">
        <v>35</v>
      </c>
      <c r="B6" s="71"/>
      <c r="C6" s="63" t="s">
        <v>36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</row>
    <row r="7" spans="1:16" ht="44.25" customHeight="1" x14ac:dyDescent="0.2">
      <c r="A7" s="54" t="s">
        <v>27</v>
      </c>
      <c r="B7" s="55"/>
      <c r="C7" s="58" t="s">
        <v>30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6" ht="21" customHeight="1" x14ac:dyDescent="0.2">
      <c r="A8" s="54" t="s">
        <v>28</v>
      </c>
      <c r="B8" s="55"/>
      <c r="C8" s="57" t="s">
        <v>31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6" ht="51" customHeight="1" x14ac:dyDescent="0.2">
      <c r="A9" s="30" t="s">
        <v>34</v>
      </c>
      <c r="B9" s="31" t="s">
        <v>21</v>
      </c>
      <c r="C9" s="31" t="s">
        <v>22</v>
      </c>
      <c r="D9" s="31" t="s">
        <v>1</v>
      </c>
      <c r="E9" s="31" t="s">
        <v>0</v>
      </c>
      <c r="F9" s="31" t="s">
        <v>66</v>
      </c>
      <c r="G9" s="32" t="s">
        <v>49</v>
      </c>
      <c r="H9" s="32" t="s">
        <v>51</v>
      </c>
      <c r="I9" s="32" t="s">
        <v>55</v>
      </c>
      <c r="J9" s="32" t="s">
        <v>59</v>
      </c>
      <c r="K9" s="32" t="s">
        <v>62</v>
      </c>
      <c r="L9" s="27" t="s">
        <v>23</v>
      </c>
      <c r="M9" s="27" t="s">
        <v>24</v>
      </c>
      <c r="N9" s="27" t="s">
        <v>25</v>
      </c>
    </row>
    <row r="10" spans="1:16" ht="93.75" customHeight="1" x14ac:dyDescent="0.2">
      <c r="A10" s="34">
        <v>1</v>
      </c>
      <c r="B10" s="36" t="s">
        <v>44</v>
      </c>
      <c r="C10" s="6"/>
      <c r="D10" s="7"/>
      <c r="E10" s="13" t="s">
        <v>3</v>
      </c>
      <c r="F10" s="14">
        <f>SUM(F11+F18+F25)</f>
        <v>60606</v>
      </c>
      <c r="G10" s="14">
        <f>+G11+G18+G25</f>
        <v>4752</v>
      </c>
      <c r="H10" s="14">
        <f>+H11+H18+H25</f>
        <v>3692</v>
      </c>
      <c r="I10" s="14">
        <f>+I11+I18+I25</f>
        <v>4984</v>
      </c>
      <c r="J10" s="14">
        <f>+J11+J18+J25</f>
        <v>5180</v>
      </c>
      <c r="K10" s="14">
        <f>+K11+K18+K25</f>
        <v>3372</v>
      </c>
      <c r="L10" s="14">
        <f t="shared" ref="L10:L25" si="0">+G10+H10+I10+J10+K10</f>
        <v>21980</v>
      </c>
      <c r="M10" s="15">
        <f t="shared" ref="M10:M25" si="1">+L10/F10</f>
        <v>0.36267036267036268</v>
      </c>
      <c r="N10" s="16"/>
    </row>
    <row r="11" spans="1:16" ht="40.5" customHeight="1" x14ac:dyDescent="0.2">
      <c r="A11" s="2"/>
      <c r="B11" s="6"/>
      <c r="C11" s="3" t="s">
        <v>47</v>
      </c>
      <c r="D11" s="7"/>
      <c r="E11" s="13" t="s">
        <v>3</v>
      </c>
      <c r="F11" s="14">
        <f t="shared" ref="F11:K11" si="2">+F12+F13</f>
        <v>44027</v>
      </c>
      <c r="G11" s="14">
        <f t="shared" si="2"/>
        <v>4518</v>
      </c>
      <c r="H11" s="14">
        <f t="shared" si="2"/>
        <v>3093</v>
      </c>
      <c r="I11" s="14">
        <f t="shared" si="2"/>
        <v>4662</v>
      </c>
      <c r="J11" s="14">
        <f t="shared" si="2"/>
        <v>4906</v>
      </c>
      <c r="K11" s="14">
        <f t="shared" si="2"/>
        <v>3023</v>
      </c>
      <c r="L11" s="14">
        <f t="shared" si="0"/>
        <v>20202</v>
      </c>
      <c r="M11" s="15">
        <f t="shared" si="1"/>
        <v>0.45885479364935156</v>
      </c>
      <c r="N11" s="17"/>
      <c r="P11" s="41"/>
    </row>
    <row r="12" spans="1:16" ht="17.25" customHeight="1" x14ac:dyDescent="0.2">
      <c r="A12" s="2"/>
      <c r="B12" s="6"/>
      <c r="C12" s="11"/>
      <c r="D12" s="33" t="s">
        <v>10</v>
      </c>
      <c r="E12" s="18" t="s">
        <v>3</v>
      </c>
      <c r="F12" s="52">
        <v>23787</v>
      </c>
      <c r="G12" s="20">
        <v>2577</v>
      </c>
      <c r="H12" s="20">
        <v>1354</v>
      </c>
      <c r="I12" s="20">
        <v>2965</v>
      </c>
      <c r="J12" s="20">
        <v>3242</v>
      </c>
      <c r="K12" s="20">
        <v>1480</v>
      </c>
      <c r="L12" s="21">
        <f t="shared" si="0"/>
        <v>11618</v>
      </c>
      <c r="M12" s="22">
        <f t="shared" si="1"/>
        <v>0.48841804346912177</v>
      </c>
      <c r="N12" s="17"/>
    </row>
    <row r="13" spans="1:16" ht="26.25" customHeight="1" x14ac:dyDescent="0.2">
      <c r="A13" s="2"/>
      <c r="B13" s="6"/>
      <c r="C13" s="6"/>
      <c r="D13" s="3" t="s">
        <v>11</v>
      </c>
      <c r="E13" s="18" t="s">
        <v>3</v>
      </c>
      <c r="F13" s="52">
        <v>20240</v>
      </c>
      <c r="G13" s="20">
        <v>1941</v>
      </c>
      <c r="H13" s="20">
        <v>1739</v>
      </c>
      <c r="I13" s="20">
        <v>1697</v>
      </c>
      <c r="J13" s="20">
        <v>1664</v>
      </c>
      <c r="K13" s="20">
        <v>1543</v>
      </c>
      <c r="L13" s="21">
        <f t="shared" si="0"/>
        <v>8584</v>
      </c>
      <c r="M13" s="22">
        <f t="shared" si="1"/>
        <v>0.42411067193675889</v>
      </c>
      <c r="N13" s="17"/>
    </row>
    <row r="14" spans="1:16" ht="45" customHeight="1" x14ac:dyDescent="0.2">
      <c r="A14" s="2"/>
      <c r="B14" s="6"/>
      <c r="C14" s="33" t="s">
        <v>45</v>
      </c>
      <c r="D14" s="10"/>
      <c r="E14" s="23" t="s">
        <v>8</v>
      </c>
      <c r="F14" s="14">
        <f t="shared" ref="F14:K14" si="3">+F15+F16+F17</f>
        <v>12596</v>
      </c>
      <c r="G14" s="14">
        <f t="shared" si="3"/>
        <v>1257</v>
      </c>
      <c r="H14" s="14">
        <f t="shared" si="3"/>
        <v>1426</v>
      </c>
      <c r="I14" s="14">
        <f t="shared" si="3"/>
        <v>1064</v>
      </c>
      <c r="J14" s="14">
        <f t="shared" si="3"/>
        <v>1328</v>
      </c>
      <c r="K14" s="14">
        <f t="shared" si="3"/>
        <v>1091</v>
      </c>
      <c r="L14" s="14">
        <f t="shared" si="0"/>
        <v>6166</v>
      </c>
      <c r="M14" s="15">
        <f t="shared" si="1"/>
        <v>0.48952048269291837</v>
      </c>
      <c r="N14" s="19"/>
    </row>
    <row r="15" spans="1:16" ht="21" customHeight="1" x14ac:dyDescent="0.2">
      <c r="A15" s="2"/>
      <c r="B15" s="6"/>
      <c r="C15" s="10"/>
      <c r="D15" s="33" t="s">
        <v>12</v>
      </c>
      <c r="E15" s="24" t="s">
        <v>8</v>
      </c>
      <c r="F15" s="19">
        <v>10000</v>
      </c>
      <c r="G15" s="20">
        <v>1016</v>
      </c>
      <c r="H15" s="20">
        <v>1057</v>
      </c>
      <c r="I15" s="20">
        <v>1023</v>
      </c>
      <c r="J15" s="20">
        <v>889</v>
      </c>
      <c r="K15" s="20">
        <v>873</v>
      </c>
      <c r="L15" s="21">
        <f t="shared" si="0"/>
        <v>4858</v>
      </c>
      <c r="M15" s="22">
        <f t="shared" si="1"/>
        <v>0.48580000000000001</v>
      </c>
      <c r="N15" s="17"/>
    </row>
    <row r="16" spans="1:16" ht="28.5" customHeight="1" x14ac:dyDescent="0.2">
      <c r="A16" s="2"/>
      <c r="B16" s="6"/>
      <c r="C16" s="10"/>
      <c r="D16" s="3" t="s">
        <v>13</v>
      </c>
      <c r="E16" s="24" t="s">
        <v>8</v>
      </c>
      <c r="F16" s="19">
        <v>400</v>
      </c>
      <c r="G16" s="20">
        <v>52</v>
      </c>
      <c r="H16" s="20">
        <v>34</v>
      </c>
      <c r="I16" s="20">
        <v>41</v>
      </c>
      <c r="J16" s="20">
        <v>55</v>
      </c>
      <c r="K16" s="20">
        <v>49</v>
      </c>
      <c r="L16" s="21">
        <f t="shared" si="0"/>
        <v>231</v>
      </c>
      <c r="M16" s="22">
        <f t="shared" si="1"/>
        <v>0.57750000000000001</v>
      </c>
      <c r="N16" s="17"/>
    </row>
    <row r="17" spans="1:17" ht="56.25" customHeight="1" x14ac:dyDescent="0.2">
      <c r="A17" s="2"/>
      <c r="B17" s="6"/>
      <c r="C17" s="10"/>
      <c r="D17" s="33" t="s">
        <v>37</v>
      </c>
      <c r="E17" s="24" t="s">
        <v>8</v>
      </c>
      <c r="F17" s="19">
        <v>2196</v>
      </c>
      <c r="G17" s="20">
        <v>189</v>
      </c>
      <c r="H17" s="37">
        <v>335</v>
      </c>
      <c r="I17" s="40" t="s">
        <v>50</v>
      </c>
      <c r="J17" s="40" t="s">
        <v>60</v>
      </c>
      <c r="K17" s="40" t="s">
        <v>63</v>
      </c>
      <c r="L17" s="21">
        <f t="shared" si="0"/>
        <v>1077</v>
      </c>
      <c r="M17" s="22">
        <f t="shared" si="1"/>
        <v>0.49043715846994534</v>
      </c>
      <c r="N17" s="17"/>
    </row>
    <row r="18" spans="1:17" ht="59.25" customHeight="1" x14ac:dyDescent="0.2">
      <c r="A18" s="2"/>
      <c r="B18" s="6"/>
      <c r="C18" s="3" t="s">
        <v>46</v>
      </c>
      <c r="D18" s="10"/>
      <c r="E18" s="13" t="s">
        <v>3</v>
      </c>
      <c r="F18" s="25">
        <v>11755</v>
      </c>
      <c r="G18" s="26">
        <v>234</v>
      </c>
      <c r="H18" s="38">
        <v>401</v>
      </c>
      <c r="I18" s="38">
        <v>294</v>
      </c>
      <c r="J18" s="38">
        <v>274</v>
      </c>
      <c r="K18" s="38">
        <v>265</v>
      </c>
      <c r="L18" s="14">
        <f t="shared" si="0"/>
        <v>1468</v>
      </c>
      <c r="M18" s="15">
        <f t="shared" si="1"/>
        <v>0.12488302849851127</v>
      </c>
      <c r="N18" s="19"/>
    </row>
    <row r="19" spans="1:17" ht="82.5" customHeight="1" x14ac:dyDescent="0.2">
      <c r="A19" s="2"/>
      <c r="B19" s="12"/>
      <c r="C19" s="10"/>
      <c r="D19" s="8" t="s">
        <v>14</v>
      </c>
      <c r="E19" s="24" t="s">
        <v>7</v>
      </c>
      <c r="F19" s="19">
        <v>12540</v>
      </c>
      <c r="G19" s="20">
        <v>1310</v>
      </c>
      <c r="H19" s="20">
        <v>794</v>
      </c>
      <c r="I19" s="20">
        <v>855</v>
      </c>
      <c r="J19" s="20">
        <v>1081</v>
      </c>
      <c r="K19" s="20">
        <v>823</v>
      </c>
      <c r="L19" s="21">
        <f t="shared" si="0"/>
        <v>4863</v>
      </c>
      <c r="M19" s="22">
        <f t="shared" si="1"/>
        <v>0.38779904306220098</v>
      </c>
      <c r="N19" s="5"/>
    </row>
    <row r="20" spans="1:17" ht="54.75" customHeight="1" x14ac:dyDescent="0.2">
      <c r="A20" s="2"/>
      <c r="B20" s="12"/>
      <c r="C20" s="10"/>
      <c r="D20" s="8" t="s">
        <v>48</v>
      </c>
      <c r="E20" s="24" t="s">
        <v>5</v>
      </c>
      <c r="F20" s="19">
        <v>600</v>
      </c>
      <c r="G20" s="20">
        <v>95</v>
      </c>
      <c r="H20" s="20">
        <v>56</v>
      </c>
      <c r="I20" s="20">
        <v>59</v>
      </c>
      <c r="J20" s="20">
        <v>79</v>
      </c>
      <c r="K20" s="20">
        <v>47</v>
      </c>
      <c r="L20" s="21">
        <f t="shared" si="0"/>
        <v>336</v>
      </c>
      <c r="M20" s="22">
        <f t="shared" si="1"/>
        <v>0.56000000000000005</v>
      </c>
      <c r="N20" s="5"/>
    </row>
    <row r="21" spans="1:17" ht="38.25" customHeight="1" x14ac:dyDescent="0.2">
      <c r="A21" s="2"/>
      <c r="B21" s="12"/>
      <c r="C21" s="10"/>
      <c r="D21" s="8" t="s">
        <v>39</v>
      </c>
      <c r="E21" s="24" t="s">
        <v>5</v>
      </c>
      <c r="F21" s="19">
        <v>135</v>
      </c>
      <c r="G21" s="28" t="s">
        <v>50</v>
      </c>
      <c r="H21" s="28" t="s">
        <v>52</v>
      </c>
      <c r="I21" s="28" t="s">
        <v>56</v>
      </c>
      <c r="J21" s="28" t="s">
        <v>50</v>
      </c>
      <c r="K21" s="28" t="s">
        <v>52</v>
      </c>
      <c r="L21" s="21">
        <f t="shared" si="0"/>
        <v>5</v>
      </c>
      <c r="M21" s="22">
        <f t="shared" si="1"/>
        <v>3.7037037037037035E-2</v>
      </c>
      <c r="N21" s="5"/>
    </row>
    <row r="22" spans="1:17" ht="66.75" customHeight="1" x14ac:dyDescent="0.2">
      <c r="A22" s="2"/>
      <c r="B22" s="12"/>
      <c r="C22" s="10"/>
      <c r="D22" s="8" t="s">
        <v>40</v>
      </c>
      <c r="E22" s="18" t="s">
        <v>5</v>
      </c>
      <c r="F22" s="19">
        <v>1500</v>
      </c>
      <c r="G22" s="20">
        <v>59</v>
      </c>
      <c r="H22" s="40" t="s">
        <v>50</v>
      </c>
      <c r="I22" s="20">
        <v>132</v>
      </c>
      <c r="J22" s="20">
        <v>227</v>
      </c>
      <c r="K22" s="20">
        <v>228</v>
      </c>
      <c r="L22" s="21">
        <f t="shared" si="0"/>
        <v>646</v>
      </c>
      <c r="M22" s="22">
        <f t="shared" si="1"/>
        <v>0.43066666666666664</v>
      </c>
      <c r="N22" s="5"/>
    </row>
    <row r="23" spans="1:17" ht="39.75" customHeight="1" x14ac:dyDescent="0.2">
      <c r="A23" s="2"/>
      <c r="B23" s="6"/>
      <c r="C23" s="10"/>
      <c r="D23" s="8" t="s">
        <v>15</v>
      </c>
      <c r="E23" s="24" t="s">
        <v>2</v>
      </c>
      <c r="F23" s="19">
        <v>300</v>
      </c>
      <c r="G23" s="28" t="s">
        <v>50</v>
      </c>
      <c r="H23" s="28" t="s">
        <v>53</v>
      </c>
      <c r="I23" s="28" t="s">
        <v>57</v>
      </c>
      <c r="J23" s="28" t="s">
        <v>61</v>
      </c>
      <c r="K23" s="28" t="s">
        <v>64</v>
      </c>
      <c r="L23" s="21">
        <f t="shared" si="0"/>
        <v>181</v>
      </c>
      <c r="M23" s="22">
        <f t="shared" si="1"/>
        <v>0.60333333333333339</v>
      </c>
      <c r="N23" s="17"/>
    </row>
    <row r="24" spans="1:17" ht="44.25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5479</v>
      </c>
      <c r="H24" s="20">
        <v>5091</v>
      </c>
      <c r="I24" s="20">
        <v>25034</v>
      </c>
      <c r="J24" s="20">
        <v>14505</v>
      </c>
      <c r="K24" s="20">
        <v>4804</v>
      </c>
      <c r="L24" s="21">
        <f t="shared" si="0"/>
        <v>54913</v>
      </c>
      <c r="M24" s="22">
        <f t="shared" si="1"/>
        <v>0.56995028386976243</v>
      </c>
      <c r="N24" s="17"/>
    </row>
    <row r="25" spans="1:17" ht="75" customHeight="1" x14ac:dyDescent="0.2">
      <c r="A25" s="2"/>
      <c r="B25" s="6"/>
      <c r="C25" s="33" t="s">
        <v>38</v>
      </c>
      <c r="D25" s="3"/>
      <c r="E25" s="23" t="s">
        <v>3</v>
      </c>
      <c r="F25" s="25">
        <v>4824</v>
      </c>
      <c r="G25" s="29" t="s">
        <v>50</v>
      </c>
      <c r="H25" s="29" t="s">
        <v>54</v>
      </c>
      <c r="I25" s="29" t="s">
        <v>58</v>
      </c>
      <c r="J25" s="29" t="s">
        <v>50</v>
      </c>
      <c r="K25" s="29" t="s">
        <v>65</v>
      </c>
      <c r="L25" s="14">
        <f t="shared" si="0"/>
        <v>310</v>
      </c>
      <c r="M25" s="15">
        <f t="shared" si="1"/>
        <v>6.4262023217247097E-2</v>
      </c>
      <c r="N25" s="17"/>
      <c r="Q25" s="53"/>
    </row>
    <row r="26" spans="1:17" ht="75" customHeight="1" x14ac:dyDescent="0.2">
      <c r="B26" s="42"/>
      <c r="C26" s="43"/>
      <c r="D26" s="44"/>
      <c r="E26" s="45"/>
      <c r="F26" s="46"/>
      <c r="G26" s="47"/>
      <c r="H26" s="47"/>
      <c r="I26" s="47"/>
      <c r="J26" s="48"/>
      <c r="K26" s="48"/>
      <c r="L26" s="49"/>
      <c r="M26" s="50"/>
      <c r="N26" s="51"/>
    </row>
    <row r="27" spans="1:17" ht="36.75" customHeight="1" x14ac:dyDescent="0.2">
      <c r="A27" s="56" t="s">
        <v>27</v>
      </c>
      <c r="B27" s="56"/>
      <c r="C27" s="58" t="s">
        <v>32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</row>
    <row r="28" spans="1:17" ht="24" customHeight="1" x14ac:dyDescent="0.2">
      <c r="A28" s="56" t="s">
        <v>28</v>
      </c>
      <c r="B28" s="56"/>
      <c r="C28" s="57" t="s">
        <v>33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pans="1:17" ht="63.75" customHeight="1" x14ac:dyDescent="0.2">
      <c r="A29" s="34">
        <v>2</v>
      </c>
      <c r="B29" s="35" t="s">
        <v>17</v>
      </c>
      <c r="C29" s="2"/>
      <c r="D29" s="2"/>
      <c r="E29" s="13" t="s">
        <v>6</v>
      </c>
      <c r="F29" s="25">
        <f t="shared" ref="F29" si="4">+F30+F31</f>
        <v>70368</v>
      </c>
      <c r="G29" s="25">
        <f>+G30+G31</f>
        <v>6084</v>
      </c>
      <c r="H29" s="39">
        <f>+H30+H31</f>
        <v>6124</v>
      </c>
      <c r="I29" s="39">
        <f>+I30+I31</f>
        <v>5158</v>
      </c>
      <c r="J29" s="39">
        <f>+J30+J31</f>
        <v>5967</v>
      </c>
      <c r="K29" s="39">
        <f>+K30+K31</f>
        <v>5692</v>
      </c>
      <c r="L29" s="14">
        <f>+G29+H29+I29+J29+K29</f>
        <v>29025</v>
      </c>
      <c r="M29" s="15">
        <f>+L29/F29</f>
        <v>0.41247442019099589</v>
      </c>
      <c r="N29" s="9"/>
    </row>
    <row r="30" spans="1:17" ht="64.5" customHeight="1" x14ac:dyDescent="0.2">
      <c r="A30" s="2"/>
      <c r="B30" s="11"/>
      <c r="C30" s="33" t="s">
        <v>18</v>
      </c>
      <c r="D30" s="2"/>
      <c r="E30" s="13" t="s">
        <v>6</v>
      </c>
      <c r="F30" s="25">
        <v>69471</v>
      </c>
      <c r="G30" s="26">
        <v>5970</v>
      </c>
      <c r="H30" s="38">
        <v>6004</v>
      </c>
      <c r="I30" s="38">
        <v>5056</v>
      </c>
      <c r="J30" s="38">
        <v>5814</v>
      </c>
      <c r="K30" s="38">
        <v>5570</v>
      </c>
      <c r="L30" s="14">
        <f>+G30+H30+I30+J30+K30</f>
        <v>28414</v>
      </c>
      <c r="M30" s="15">
        <f>+L30/F30</f>
        <v>0.40900519641289174</v>
      </c>
      <c r="N30" s="4"/>
    </row>
    <row r="31" spans="1:17" ht="87.75" customHeight="1" x14ac:dyDescent="0.2">
      <c r="A31" s="2"/>
      <c r="B31" s="6"/>
      <c r="C31" s="33" t="s">
        <v>19</v>
      </c>
      <c r="D31" s="2"/>
      <c r="E31" s="13" t="s">
        <v>6</v>
      </c>
      <c r="F31" s="25">
        <v>897</v>
      </c>
      <c r="G31" s="26">
        <v>114</v>
      </c>
      <c r="H31" s="38">
        <v>120</v>
      </c>
      <c r="I31" s="38">
        <v>102</v>
      </c>
      <c r="J31" s="38">
        <v>153</v>
      </c>
      <c r="K31" s="38">
        <v>122</v>
      </c>
      <c r="L31" s="14">
        <f>+G31+H31+I31+J31+K31</f>
        <v>611</v>
      </c>
      <c r="M31" s="15">
        <f>+L31/F31</f>
        <v>0.6811594202898551</v>
      </c>
      <c r="N31" s="4"/>
    </row>
  </sheetData>
  <mergeCells count="17">
    <mergeCell ref="A1:N1"/>
    <mergeCell ref="A2:N2"/>
    <mergeCell ref="C6:N6"/>
    <mergeCell ref="A3:N3"/>
    <mergeCell ref="A4:B4"/>
    <mergeCell ref="A5:B5"/>
    <mergeCell ref="A6:B6"/>
    <mergeCell ref="C4:N4"/>
    <mergeCell ref="C5:N5"/>
    <mergeCell ref="A7:B7"/>
    <mergeCell ref="A8:B8"/>
    <mergeCell ref="A27:B27"/>
    <mergeCell ref="A28:B28"/>
    <mergeCell ref="C8:N8"/>
    <mergeCell ref="C27:N27"/>
    <mergeCell ref="C28:N28"/>
    <mergeCell ref="C7:N7"/>
  </mergeCells>
  <phoneticPr fontId="24" type="noConversion"/>
  <printOptions horizontalCentered="1"/>
  <pageMargins left="0.43307086614173229" right="0.43307086614173229" top="0.74803149606299213" bottom="0.74803149606299213" header="0.31496062992125984" footer="0.31496062992125984"/>
  <pageSetup paperSize="345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2023-05-30T16:14:17Z</cp:lastPrinted>
  <dcterms:created xsi:type="dcterms:W3CDTF">2019-01-08T14:24:40Z</dcterms:created>
  <dcterms:modified xsi:type="dcterms:W3CDTF">2023-06-02T20:53:48Z</dcterms:modified>
</cp:coreProperties>
</file>