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SEPTIEMBRE" sheetId="1" r:id="rId1"/>
  </sheets>
  <definedNames>
    <definedName name="_xlnm.Print_Titles" localSheetId="0">SEPTIEMBRE!$10:$10</definedName>
  </definedNames>
  <calcPr calcId="145621"/>
</workbook>
</file>

<file path=xl/calcChain.xml><?xml version="1.0" encoding="utf-8"?>
<calcChain xmlns="http://schemas.openxmlformats.org/spreadsheetml/2006/main">
  <c r="O28" i="1" l="1"/>
  <c r="P30" i="1"/>
  <c r="P29" i="1"/>
  <c r="P28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Q13" i="1"/>
  <c r="O11" i="1"/>
  <c r="O15" i="1"/>
  <c r="O12" i="1"/>
  <c r="N28" i="1" l="1"/>
  <c r="N15" i="1"/>
  <c r="Q30" i="1" l="1"/>
  <c r="N12" i="1"/>
  <c r="N11" i="1" s="1"/>
  <c r="M11" i="1" l="1"/>
  <c r="M28" i="1"/>
  <c r="M15" i="1"/>
  <c r="M12" i="1"/>
  <c r="L28" i="1" l="1"/>
  <c r="L15" i="1"/>
  <c r="L12" i="1"/>
  <c r="L11" i="1" l="1"/>
  <c r="K28" i="1"/>
  <c r="K11" i="1"/>
  <c r="K12" i="1"/>
  <c r="K15" i="1" l="1"/>
  <c r="J28" i="1" l="1"/>
  <c r="J15" i="1"/>
  <c r="J12" i="1"/>
  <c r="J11" i="1" s="1"/>
  <c r="I11" i="1" l="1"/>
  <c r="I28" i="1"/>
  <c r="I15" i="1"/>
  <c r="I12" i="1"/>
  <c r="H28" i="1" l="1"/>
  <c r="H12" i="1"/>
  <c r="H11" i="1" s="1"/>
  <c r="H15" i="1"/>
  <c r="Q29" i="1" l="1"/>
  <c r="Q28" i="1"/>
  <c r="Q25" i="1"/>
  <c r="Q24" i="1"/>
  <c r="Q23" i="1"/>
  <c r="Q21" i="1"/>
  <c r="Q20" i="1"/>
  <c r="Q19" i="1"/>
  <c r="Q18" i="1"/>
  <c r="Q17" i="1"/>
  <c r="Q16" i="1"/>
  <c r="Q15" i="1"/>
  <c r="Q14" i="1"/>
  <c r="Q22" i="1"/>
  <c r="G28" i="1"/>
  <c r="G11" i="1"/>
  <c r="Q11" i="1" s="1"/>
  <c r="G15" i="1"/>
  <c r="G12" i="1"/>
  <c r="Q12" i="1" s="1"/>
</calcChain>
</file>

<file path=xl/sharedStrings.xml><?xml version="1.0" encoding="utf-8"?>
<sst xmlns="http://schemas.openxmlformats.org/spreadsheetml/2006/main" count="72" uniqueCount="59">
  <si>
    <t>MINISTERIO DE ECONOMÍA 
PLAN OPERATIVO ANUAL 2021</t>
  </si>
  <si>
    <t>MATRIZ DE PLANIFICACIÓN, POA 2021</t>
  </si>
  <si>
    <t xml:space="preserve">                                                    SEGUIMIENTO MENSUAL Y CUATRIMESTRAL  DE EJECUCIÓN DE METAS FÍSICAS </t>
  </si>
  <si>
    <t xml:space="preserve">PROGRAMA 15: ASISTENCIA Y PROTECCIÓN AL CONSUMIDOR Y SUPERVISIÓN DEL COMERCIO INTERNO </t>
  </si>
  <si>
    <t xml:space="preserve">OBJETIVO OPERATIVO </t>
  </si>
  <si>
    <t xml:space="preserve">Promover la calidad en los bienes y servicios para satisfacción del consumidor. </t>
  </si>
  <si>
    <t xml:space="preserve">RESULTADO INSTITUCIONAL </t>
  </si>
  <si>
    <t>Para el 2023 se ha incrementado en 28% el número de consumidores y usuarios atendidos sobre sus derechos y obligaciones, lo que genera personas más informadas (40,377, línea base en 2019).</t>
  </si>
  <si>
    <t xml:space="preserve">INDICADOR </t>
  </si>
  <si>
    <t>Crecimiento en la atención de los derechos y obligaciones del consumidor.</t>
  </si>
  <si>
    <t xml:space="preserve">Acción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</si>
  <si>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</si>
  <si>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Actividad </t>
  </si>
  <si>
    <t xml:space="preserve"> Servicios de Asistencia, Protección y Educación al Consumidor.</t>
  </si>
  <si>
    <t>No.</t>
  </si>
  <si>
    <t xml:space="preserve">PRODUCTO </t>
  </si>
  <si>
    <t>SUBPRODUCTO</t>
  </si>
  <si>
    <t xml:space="preserve">ACCIONES </t>
  </si>
  <si>
    <t>UNIDAD DE MEDIDA</t>
  </si>
  <si>
    <t>ENERO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</si>
  <si>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</si>
  <si>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</si>
  <si>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</si>
  <si>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Consumidores beneficiados con servicios de asistencia, protección y educación sobre sus derechos y obligaciones. </t>
  </si>
  <si>
    <t xml:space="preserve">Persona </t>
  </si>
  <si>
    <t xml:space="preserve">Consumidores y usuarios capacitados sobre derechos  y obligaciones.
</t>
  </si>
  <si>
    <t xml:space="preserve">Personas capacitadas </t>
  </si>
  <si>
    <t xml:space="preserve">Asesorías técnicas sobre derechos y obligaciones </t>
  </si>
  <si>
    <t xml:space="preserve">Consumidores y usuarios beneficiados con servicios de  atención y resolución de quejas.
</t>
  </si>
  <si>
    <t xml:space="preserve">Entidad </t>
  </si>
  <si>
    <t xml:space="preserve">Autorización de libro de quejas </t>
  </si>
  <si>
    <t xml:space="preserve">Resolución de autorización de contratos de adhesión </t>
  </si>
  <si>
    <t xml:space="preserve">Resolución de autorización de instrumentos de medición y pesaje </t>
  </si>
  <si>
    <t xml:space="preserve">Registro </t>
  </si>
  <si>
    <t>Evento</t>
  </si>
  <si>
    <t>Población orientada a través de la información brindada a los medios de comunicación de las acciones de DIACO.</t>
  </si>
  <si>
    <t>Resoluciones de dirección e informes</t>
  </si>
  <si>
    <t>Documento</t>
  </si>
  <si>
    <t xml:space="preserve">Reproducción y distribución de material educativo-informativo  </t>
  </si>
  <si>
    <t xml:space="preserve">Documento </t>
  </si>
  <si>
    <t xml:space="preserve">Apertura de sedes municipales 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</si>
  <si>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</si>
  <si>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</si>
  <si>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Supervisión a proveedores para el cumplimiento de sus obligaciones</t>
  </si>
  <si>
    <t xml:space="preserve">Evento 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</si>
  <si>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</si>
  <si>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</si>
  <si>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Eventos de promoción  de los derechos de los consumidores y obligaciones de los proveedores. </t>
  </si>
  <si>
    <t xml:space="preserve">Registro y base de datos de quejas recibidas y recepción de expedientes de instrumentos de mediación y pesaje y contratos de Adhesión. </t>
  </si>
  <si>
    <t>Empresas beneficiadas con resoluciones de autorización de instrumentos de control.</t>
  </si>
  <si>
    <t>FEBRERO</t>
  </si>
  <si>
    <t>META VIGENTE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</si>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</sst>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ndara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1" fillId="0" borderId="0" xfId="1"/>
    <xf numFmtId="3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" fillId="0" borderId="0" xfId="1" applyFill="1" applyBorder="1"/>
    <xf numFmtId="3" fontId="8" fillId="3" borderId="1" xfId="1" applyNumberFormat="1" applyFont="1" applyFill="1" applyBorder="1" applyAlignment="1">
      <alignment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2" fillId="3" borderId="1" xfId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9" fontId="16" fillId="3" borderId="1" xfId="1" applyNumberFormat="1" applyFont="1" applyFill="1" applyBorder="1" applyAlignment="1">
      <alignment horizontal="center" vertical="center" wrapText="1"/>
    </xf>
    <xf numFmtId="9" fontId="17" fillId="3" borderId="1" xfId="1" applyNumberFormat="1" applyFont="1" applyFill="1" applyBorder="1" applyAlignment="1">
      <alignment horizontal="center" vertical="center" wrapText="1"/>
    </xf>
    <xf numFmtId="9" fontId="17" fillId="0" borderId="1" xfId="1" applyNumberFormat="1" applyFont="1" applyFill="1" applyBorder="1" applyAlignment="1">
      <alignment horizontal="center" vertical="center" wrapText="1"/>
    </xf>
    <xf numFmtId="9" fontId="16" fillId="0" borderId="1" xfId="1" applyNumberFormat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18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vertical="center" wrapText="1"/>
    </xf>
    <xf numFmtId="0" fontId="18" fillId="5" borderId="1" xfId="1" applyFont="1" applyFill="1" applyBorder="1" applyAlignment="1">
      <alignment horizontal="center" vertical="center" textRotation="90" wrapText="1"/>
    </xf>
    <xf numFmtId="0" fontId="4" fillId="4" borderId="1" xfId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 2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66103</xdr:colOff>
      <xdr:row>1</xdr:row>
      <xdr:rowOff>42233</xdr:rowOff>
    </xdr:from>
    <xdr:to>
      <xdr:col>1</xdr:col>
      <xdr:colOff>1850571</xdr:colOff>
      <xdr:row>2</xdr:row>
      <xdr:rowOff>371475</xdr:rowOff>
    </xdr:to>
    <xdr:pic>
      <xdr:nvPicPr>
        <xdr:cNvPr id="2" name="Picture 3" descr="Graphical user interface, text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" y="594683"/>
          <a:ext cx="2219897" cy="567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zoomScale="80" zoomScaleNormal="80" workbookViewId="0">
      <selection activeCell="M16" sqref="M16"/>
    </sheetView>
  </sheetViews>
  <sheetFormatPr baseColWidth="10" defaultColWidth="11.42578125" defaultRowHeight="12.75" x14ac:dyDescent="0.2"/>
  <cols>
    <col min="1" max="1" width="6.42578125" style="1" customWidth="1"/>
    <col min="2" max="2" width="34.28515625" style="1" customWidth="1"/>
    <col min="3" max="3" width="22.85546875" style="1" customWidth="1"/>
    <col min="4" max="4" width="29.5703125" style="1" customWidth="1"/>
    <col min="5" max="5" width="11.28515625" style="1" customWidth="1"/>
    <col min="6" max="6" width="10.85546875" style="1" customWidth="1"/>
    <col min="7" max="7" width="7" style="1" customWidth="1"/>
    <col min="8" max="8" width="6.28515625" style="1" customWidth="1"/>
    <col min="9" max="9" width="7" style="1" customWidth="1"/>
    <col min="10" max="10" width="6" style="1" customWidth="1"/>
    <col min="11" max="11" width="7.42578125" style="1" customWidth="1"/>
    <col min="12" max="13" width="6.7109375" style="1" customWidth="1"/>
    <col min="14" max="15" width="7.7109375" style="1" customWidth="1"/>
    <col min="16" max="16" width="12.5703125" style="1" customWidth="1"/>
    <col min="17" max="17" width="13.5703125" style="1" customWidth="1"/>
    <col min="18" max="18" width="14.7109375" style="1" customWidth="1"/>
    <col min="19" max="16384" width="11.42578125" style="1"/>
  </cols>
  <sheetData>
    <row r="1" spans="1:20" ht="43.5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20" s="11" customFormat="1" ht="18.7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20" s="11" customFormat="1" ht="30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20" s="11" customFormat="1" ht="24.75" customHeight="1" x14ac:dyDescent="0.2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20" s="11" customFormat="1" ht="20.25" customHeight="1" x14ac:dyDescent="0.2">
      <c r="A5" s="48" t="s">
        <v>4</v>
      </c>
      <c r="B5" s="48"/>
      <c r="C5" s="49" t="s">
        <v>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0" s="11" customFormat="1" ht="36.75" customHeight="1" x14ac:dyDescent="0.2">
      <c r="A6" s="48" t="s">
        <v>6</v>
      </c>
      <c r="B6" s="48"/>
      <c r="C6" s="49" t="s">
        <v>7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20" s="11" customFormat="1" ht="23.25" customHeight="1" x14ac:dyDescent="0.2">
      <c r="A7" s="48" t="s">
        <v>8</v>
      </c>
      <c r="B7" s="48"/>
      <c r="C7" s="50" t="s">
        <v>9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20" s="11" customFormat="1" ht="67.5" customHeight="1" x14ac:dyDescent="0.2">
      <c r="A8" s="46" t="s">
        <v>10</v>
      </c>
      <c r="B8" s="46"/>
      <c r="C8" s="47" t="s">
        <v>11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0" s="11" customFormat="1" ht="16.5" customHeight="1" x14ac:dyDescent="0.2">
      <c r="A9" s="46" t="s">
        <v>12</v>
      </c>
      <c r="B9" s="46"/>
      <c r="C9" s="47" t="s">
        <v>13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20" s="11" customFormat="1" ht="74.25" customHeight="1" x14ac:dyDescent="0.2">
      <c r="A10" s="44" t="s">
        <v>14</v>
      </c>
      <c r="B10" s="42" t="s">
        <v>15</v>
      </c>
      <c r="C10" s="42" t="s">
        <v>16</v>
      </c>
      <c r="D10" s="42" t="s">
        <v>17</v>
      </c>
      <c r="E10" s="42" t="s">
        <v>18</v>
      </c>
      <c r="F10" s="42" t="s">
        <v>51</v>
      </c>
      <c r="G10" s="45" t="s">
        <v>19</v>
      </c>
      <c r="H10" s="45" t="s">
        <v>50</v>
      </c>
      <c r="I10" s="45" t="s">
        <v>52</v>
      </c>
      <c r="J10" s="45" t="s">
        <v>53</v>
      </c>
      <c r="K10" s="45" t="s">
        <v>54</v>
      </c>
      <c r="L10" s="45" t="s">
        <v>55</v>
      </c>
      <c r="M10" s="45" t="s">
        <v>56</v>
      </c>
      <c r="N10" s="45" t="s">
        <v>57</v>
      </c>
      <c r="O10" s="45" t="s">
        <v>58</v>
      </c>
      <c r="P10" s="43" t="s">
        <v>20</v>
      </c>
      <c r="Q10" s="43" t="s">
        <v>21</v>
      </c>
      <c r="R10" s="43" t="s">
        <v>22</v>
      </c>
    </row>
    <row r="11" spans="1:20" ht="60.75" customHeight="1" x14ac:dyDescent="0.2">
      <c r="A11" s="5">
        <v>1</v>
      </c>
      <c r="B11" s="10" t="s">
        <v>23</v>
      </c>
      <c r="C11" s="6"/>
      <c r="D11" s="21"/>
      <c r="E11" s="6" t="s">
        <v>24</v>
      </c>
      <c r="F11" s="28">
        <v>42671</v>
      </c>
      <c r="G11" s="29">
        <f t="shared" ref="G11:J11" si="0">+G12+G19</f>
        <v>1498</v>
      </c>
      <c r="H11" s="29">
        <f t="shared" si="0"/>
        <v>720</v>
      </c>
      <c r="I11" s="29">
        <f t="shared" si="0"/>
        <v>1358</v>
      </c>
      <c r="J11" s="29">
        <f t="shared" si="0"/>
        <v>858</v>
      </c>
      <c r="K11" s="29">
        <f>+K12+K19</f>
        <v>1609</v>
      </c>
      <c r="L11" s="35">
        <f>+L12+L19</f>
        <v>1971</v>
      </c>
      <c r="M11" s="35">
        <f>+M12+M19</f>
        <v>3364</v>
      </c>
      <c r="N11" s="35">
        <f>+N12+N19</f>
        <v>3891</v>
      </c>
      <c r="O11" s="35">
        <f>+O12+O19</f>
        <v>2349</v>
      </c>
      <c r="P11" s="28">
        <f t="shared" ref="P11:P25" si="1">SUM(G11:O11)</f>
        <v>17618</v>
      </c>
      <c r="Q11" s="36">
        <f>+P11/F11</f>
        <v>0.41287994188090271</v>
      </c>
      <c r="R11" s="20"/>
    </row>
    <row r="12" spans="1:20" ht="44.25" customHeight="1" x14ac:dyDescent="0.2">
      <c r="A12" s="22"/>
      <c r="B12" s="6"/>
      <c r="C12" s="3" t="s">
        <v>25</v>
      </c>
      <c r="D12" s="21"/>
      <c r="E12" s="6" t="s">
        <v>24</v>
      </c>
      <c r="F12" s="28">
        <v>36671</v>
      </c>
      <c r="G12" s="29">
        <f t="shared" ref="G12:L12" si="2">+G13+G14</f>
        <v>1033</v>
      </c>
      <c r="H12" s="29">
        <f t="shared" si="2"/>
        <v>416</v>
      </c>
      <c r="I12" s="29">
        <f t="shared" si="2"/>
        <v>1020</v>
      </c>
      <c r="J12" s="29">
        <f t="shared" si="2"/>
        <v>466</v>
      </c>
      <c r="K12" s="29">
        <f t="shared" si="2"/>
        <v>1115</v>
      </c>
      <c r="L12" s="35">
        <f t="shared" si="2"/>
        <v>1548</v>
      </c>
      <c r="M12" s="35">
        <f>+M13+M14</f>
        <v>3029</v>
      </c>
      <c r="N12" s="35">
        <f>+N13+N14</f>
        <v>3584</v>
      </c>
      <c r="O12" s="35">
        <f>+O13+O14</f>
        <v>2002</v>
      </c>
      <c r="P12" s="28">
        <f t="shared" si="1"/>
        <v>14213</v>
      </c>
      <c r="Q12" s="36">
        <f t="shared" ref="Q12:Q25" si="3">+P12/F12</f>
        <v>0.38758146764473289</v>
      </c>
      <c r="R12" s="12"/>
    </row>
    <row r="13" spans="1:20" ht="18" customHeight="1" x14ac:dyDescent="0.2">
      <c r="A13" s="22"/>
      <c r="B13" s="6"/>
      <c r="C13" s="6"/>
      <c r="D13" s="8" t="s">
        <v>26</v>
      </c>
      <c r="E13" s="9" t="s">
        <v>24</v>
      </c>
      <c r="F13" s="30">
        <v>19948</v>
      </c>
      <c r="G13" s="31">
        <v>697</v>
      </c>
      <c r="H13" s="31">
        <v>111</v>
      </c>
      <c r="I13" s="31">
        <v>656</v>
      </c>
      <c r="J13" s="31">
        <v>176</v>
      </c>
      <c r="K13" s="31">
        <v>786</v>
      </c>
      <c r="L13" s="33">
        <v>1227</v>
      </c>
      <c r="M13" s="33">
        <v>2745</v>
      </c>
      <c r="N13" s="33">
        <v>3341</v>
      </c>
      <c r="O13" s="33">
        <v>1759</v>
      </c>
      <c r="P13" s="40">
        <f t="shared" si="1"/>
        <v>11498</v>
      </c>
      <c r="Q13" s="37">
        <f t="shared" si="3"/>
        <v>0.5763986364547824</v>
      </c>
      <c r="R13" s="12"/>
      <c r="T13" s="41"/>
    </row>
    <row r="14" spans="1:20" ht="27.75" customHeight="1" x14ac:dyDescent="0.2">
      <c r="A14" s="22"/>
      <c r="B14" s="6"/>
      <c r="C14" s="6"/>
      <c r="D14" s="8" t="s">
        <v>27</v>
      </c>
      <c r="E14" s="9" t="s">
        <v>24</v>
      </c>
      <c r="F14" s="30">
        <v>16723</v>
      </c>
      <c r="G14" s="31">
        <v>336</v>
      </c>
      <c r="H14" s="31">
        <v>305</v>
      </c>
      <c r="I14" s="31">
        <v>364</v>
      </c>
      <c r="J14" s="31">
        <v>290</v>
      </c>
      <c r="K14" s="31">
        <v>329</v>
      </c>
      <c r="L14" s="33">
        <v>321</v>
      </c>
      <c r="M14" s="33">
        <v>284</v>
      </c>
      <c r="N14" s="33">
        <v>243</v>
      </c>
      <c r="O14" s="33">
        <v>243</v>
      </c>
      <c r="P14" s="30">
        <f t="shared" si="1"/>
        <v>2715</v>
      </c>
      <c r="Q14" s="37">
        <f t="shared" si="3"/>
        <v>0.1623512527656521</v>
      </c>
      <c r="R14" s="12"/>
    </row>
    <row r="15" spans="1:20" ht="56.25" customHeight="1" x14ac:dyDescent="0.2">
      <c r="A15" s="22"/>
      <c r="B15" s="6"/>
      <c r="C15" s="8" t="s">
        <v>49</v>
      </c>
      <c r="D15" s="22"/>
      <c r="E15" s="9" t="s">
        <v>29</v>
      </c>
      <c r="F15" s="28">
        <v>13600</v>
      </c>
      <c r="G15" s="29">
        <f t="shared" ref="G15:L15" si="4">+G16+G17+G18</f>
        <v>744</v>
      </c>
      <c r="H15" s="29">
        <f t="shared" si="4"/>
        <v>994</v>
      </c>
      <c r="I15" s="29">
        <f t="shared" si="4"/>
        <v>2561</v>
      </c>
      <c r="J15" s="29">
        <f t="shared" si="4"/>
        <v>799</v>
      </c>
      <c r="K15" s="29">
        <f t="shared" si="4"/>
        <v>1020</v>
      </c>
      <c r="L15" s="35">
        <f t="shared" si="4"/>
        <v>1168</v>
      </c>
      <c r="M15" s="35">
        <f>+M16+M17+M18</f>
        <v>1000</v>
      </c>
      <c r="N15" s="35">
        <f>+N16+N17+N18</f>
        <v>850</v>
      </c>
      <c r="O15" s="35">
        <f>+O16+O17+O18</f>
        <v>790</v>
      </c>
      <c r="P15" s="28">
        <f t="shared" si="1"/>
        <v>9926</v>
      </c>
      <c r="Q15" s="36">
        <f t="shared" si="3"/>
        <v>0.72985294117647059</v>
      </c>
      <c r="R15" s="13"/>
    </row>
    <row r="16" spans="1:20" ht="20.25" customHeight="1" x14ac:dyDescent="0.2">
      <c r="A16" s="22"/>
      <c r="B16" s="6"/>
      <c r="C16" s="2"/>
      <c r="D16" s="8" t="s">
        <v>30</v>
      </c>
      <c r="E16" s="9" t="s">
        <v>29</v>
      </c>
      <c r="F16" s="30">
        <v>11000</v>
      </c>
      <c r="G16" s="31">
        <v>618</v>
      </c>
      <c r="H16" s="31">
        <v>994</v>
      </c>
      <c r="I16" s="31">
        <v>723</v>
      </c>
      <c r="J16" s="31">
        <v>788</v>
      </c>
      <c r="K16" s="31">
        <v>1013</v>
      </c>
      <c r="L16" s="33">
        <v>1092</v>
      </c>
      <c r="M16" s="33">
        <v>973</v>
      </c>
      <c r="N16" s="33">
        <v>830</v>
      </c>
      <c r="O16" s="33">
        <v>759</v>
      </c>
      <c r="P16" s="30">
        <f t="shared" si="1"/>
        <v>7790</v>
      </c>
      <c r="Q16" s="37">
        <f t="shared" si="3"/>
        <v>0.70818181818181813</v>
      </c>
      <c r="R16" s="12"/>
    </row>
    <row r="17" spans="1:18" ht="30.75" customHeight="1" x14ac:dyDescent="0.2">
      <c r="A17" s="22"/>
      <c r="B17" s="6"/>
      <c r="C17" s="6"/>
      <c r="D17" s="8" t="s">
        <v>31</v>
      </c>
      <c r="E17" s="9" t="s">
        <v>29</v>
      </c>
      <c r="F17" s="30">
        <v>800</v>
      </c>
      <c r="G17" s="31">
        <v>126</v>
      </c>
      <c r="H17" s="31">
        <v>0</v>
      </c>
      <c r="I17" s="31">
        <v>0</v>
      </c>
      <c r="J17" s="31">
        <v>11</v>
      </c>
      <c r="K17" s="31">
        <v>7</v>
      </c>
      <c r="L17" s="33">
        <v>76</v>
      </c>
      <c r="M17" s="33">
        <v>16</v>
      </c>
      <c r="N17" s="33">
        <v>20</v>
      </c>
      <c r="O17" s="33">
        <v>31</v>
      </c>
      <c r="P17" s="30">
        <f t="shared" si="1"/>
        <v>287</v>
      </c>
      <c r="Q17" s="37">
        <f t="shared" si="3"/>
        <v>0.35875000000000001</v>
      </c>
      <c r="R17" s="12"/>
    </row>
    <row r="18" spans="1:18" ht="34.5" customHeight="1" x14ac:dyDescent="0.2">
      <c r="A18" s="22"/>
      <c r="B18" s="6"/>
      <c r="C18" s="6"/>
      <c r="D18" s="8" t="s">
        <v>32</v>
      </c>
      <c r="E18" s="9" t="s">
        <v>29</v>
      </c>
      <c r="F18" s="30">
        <v>1800</v>
      </c>
      <c r="G18" s="31">
        <v>0</v>
      </c>
      <c r="H18" s="31">
        <v>0</v>
      </c>
      <c r="I18" s="31">
        <v>1838</v>
      </c>
      <c r="J18" s="31">
        <v>0</v>
      </c>
      <c r="K18" s="31">
        <v>0</v>
      </c>
      <c r="L18" s="33">
        <v>0</v>
      </c>
      <c r="M18" s="33">
        <v>11</v>
      </c>
      <c r="N18" s="33">
        <v>0</v>
      </c>
      <c r="O18" s="33">
        <v>0</v>
      </c>
      <c r="P18" s="30">
        <f t="shared" si="1"/>
        <v>1849</v>
      </c>
      <c r="Q18" s="37">
        <f t="shared" si="3"/>
        <v>1.0272222222222223</v>
      </c>
      <c r="R18" s="12"/>
    </row>
    <row r="19" spans="1:18" ht="56.25" customHeight="1" x14ac:dyDescent="0.2">
      <c r="A19" s="22"/>
      <c r="B19" s="6"/>
      <c r="C19" s="3" t="s">
        <v>28</v>
      </c>
      <c r="D19" s="22"/>
      <c r="E19" s="9" t="s">
        <v>24</v>
      </c>
      <c r="F19" s="28">
        <v>6000</v>
      </c>
      <c r="G19" s="29">
        <v>465</v>
      </c>
      <c r="H19" s="29">
        <v>304</v>
      </c>
      <c r="I19" s="29">
        <v>338</v>
      </c>
      <c r="J19" s="29">
        <v>392</v>
      </c>
      <c r="K19" s="29">
        <v>494</v>
      </c>
      <c r="L19" s="35">
        <v>423</v>
      </c>
      <c r="M19" s="35">
        <v>335</v>
      </c>
      <c r="N19" s="35">
        <v>307</v>
      </c>
      <c r="O19" s="35">
        <v>347</v>
      </c>
      <c r="P19" s="28">
        <f t="shared" si="1"/>
        <v>3405</v>
      </c>
      <c r="Q19" s="36">
        <f t="shared" si="3"/>
        <v>0.5675</v>
      </c>
      <c r="R19" s="13"/>
    </row>
    <row r="20" spans="1:18" ht="65.25" customHeight="1" x14ac:dyDescent="0.2">
      <c r="A20" s="22"/>
      <c r="B20" s="6"/>
      <c r="C20" s="23"/>
      <c r="D20" s="4" t="s">
        <v>48</v>
      </c>
      <c r="E20" s="9" t="s">
        <v>33</v>
      </c>
      <c r="F20" s="30">
        <v>12000</v>
      </c>
      <c r="G20" s="31">
        <v>1900</v>
      </c>
      <c r="H20" s="31">
        <v>2357</v>
      </c>
      <c r="I20" s="31">
        <v>1540</v>
      </c>
      <c r="J20" s="31">
        <v>1221</v>
      </c>
      <c r="K20" s="31">
        <v>1448</v>
      </c>
      <c r="L20" s="33">
        <v>1105</v>
      </c>
      <c r="M20" s="33">
        <v>1158</v>
      </c>
      <c r="N20" s="33">
        <v>1443</v>
      </c>
      <c r="O20" s="33">
        <v>2164</v>
      </c>
      <c r="P20" s="30">
        <f t="shared" si="1"/>
        <v>14336</v>
      </c>
      <c r="Q20" s="37">
        <f t="shared" si="3"/>
        <v>1.1946666666666668</v>
      </c>
      <c r="R20" s="24"/>
    </row>
    <row r="21" spans="1:18" ht="43.5" customHeight="1" x14ac:dyDescent="0.2">
      <c r="A21" s="22"/>
      <c r="B21" s="6"/>
      <c r="C21" s="23"/>
      <c r="D21" s="4" t="s">
        <v>47</v>
      </c>
      <c r="E21" s="9" t="s">
        <v>34</v>
      </c>
      <c r="F21" s="30">
        <v>638</v>
      </c>
      <c r="G21" s="31">
        <v>129</v>
      </c>
      <c r="H21" s="31">
        <v>9</v>
      </c>
      <c r="I21" s="31">
        <v>42</v>
      </c>
      <c r="J21" s="31">
        <v>12</v>
      </c>
      <c r="K21" s="31">
        <v>34</v>
      </c>
      <c r="L21" s="33">
        <v>57</v>
      </c>
      <c r="M21" s="33">
        <v>72</v>
      </c>
      <c r="N21" s="33">
        <v>99</v>
      </c>
      <c r="O21" s="33">
        <v>54</v>
      </c>
      <c r="P21" s="30">
        <f t="shared" si="1"/>
        <v>508</v>
      </c>
      <c r="Q21" s="37">
        <f t="shared" si="3"/>
        <v>0.79623824451410663</v>
      </c>
      <c r="R21" s="12"/>
    </row>
    <row r="22" spans="1:18" ht="57.75" customHeight="1" x14ac:dyDescent="0.2">
      <c r="A22" s="22"/>
      <c r="B22" s="6"/>
      <c r="C22" s="23"/>
      <c r="D22" s="4" t="s">
        <v>35</v>
      </c>
      <c r="E22" s="9" t="s">
        <v>34</v>
      </c>
      <c r="F22" s="30">
        <v>58</v>
      </c>
      <c r="G22" s="31">
        <v>166</v>
      </c>
      <c r="H22" s="31">
        <v>175</v>
      </c>
      <c r="I22" s="33">
        <v>133</v>
      </c>
      <c r="J22" s="33">
        <v>186</v>
      </c>
      <c r="K22" s="33">
        <v>131</v>
      </c>
      <c r="L22" s="33">
        <v>135</v>
      </c>
      <c r="M22" s="33">
        <v>134</v>
      </c>
      <c r="N22" s="33">
        <v>162</v>
      </c>
      <c r="O22" s="33">
        <v>124</v>
      </c>
      <c r="P22" s="30">
        <f t="shared" si="1"/>
        <v>1346</v>
      </c>
      <c r="Q22" s="37">
        <f t="shared" si="3"/>
        <v>23.206896551724139</v>
      </c>
      <c r="R22" s="12"/>
    </row>
    <row r="23" spans="1:18" ht="30" customHeight="1" x14ac:dyDescent="0.2">
      <c r="A23" s="22"/>
      <c r="B23" s="6"/>
      <c r="C23" s="23"/>
      <c r="D23" s="4" t="s">
        <v>36</v>
      </c>
      <c r="E23" s="9" t="s">
        <v>37</v>
      </c>
      <c r="F23" s="30">
        <v>300</v>
      </c>
      <c r="G23" s="31">
        <v>81</v>
      </c>
      <c r="H23" s="31">
        <v>0</v>
      </c>
      <c r="I23" s="31">
        <v>11</v>
      </c>
      <c r="J23" s="31">
        <v>19</v>
      </c>
      <c r="K23" s="31">
        <v>29</v>
      </c>
      <c r="L23" s="33">
        <v>1</v>
      </c>
      <c r="M23" s="33">
        <v>0</v>
      </c>
      <c r="N23" s="33">
        <v>1</v>
      </c>
      <c r="O23" s="33">
        <v>13</v>
      </c>
      <c r="P23" s="30">
        <f t="shared" si="1"/>
        <v>155</v>
      </c>
      <c r="Q23" s="37">
        <f t="shared" si="3"/>
        <v>0.51666666666666672</v>
      </c>
      <c r="R23" s="12"/>
    </row>
    <row r="24" spans="1:18" ht="33" customHeight="1" x14ac:dyDescent="0.2">
      <c r="A24" s="22"/>
      <c r="B24" s="6"/>
      <c r="C24" s="23"/>
      <c r="D24" s="4" t="s">
        <v>38</v>
      </c>
      <c r="E24" s="9" t="s">
        <v>39</v>
      </c>
      <c r="F24" s="30">
        <v>89813</v>
      </c>
      <c r="G24" s="31">
        <v>3226</v>
      </c>
      <c r="H24" s="31">
        <v>637</v>
      </c>
      <c r="I24" s="31">
        <v>1397</v>
      </c>
      <c r="J24" s="31">
        <v>399</v>
      </c>
      <c r="K24" s="31">
        <v>2975</v>
      </c>
      <c r="L24" s="33">
        <v>10474</v>
      </c>
      <c r="M24" s="33">
        <v>2598</v>
      </c>
      <c r="N24" s="33">
        <v>725</v>
      </c>
      <c r="O24" s="33">
        <v>2485</v>
      </c>
      <c r="P24" s="30">
        <f t="shared" si="1"/>
        <v>24916</v>
      </c>
      <c r="Q24" s="37">
        <f t="shared" si="3"/>
        <v>0.27742086334940375</v>
      </c>
      <c r="R24" s="12"/>
    </row>
    <row r="25" spans="1:18" s="11" customFormat="1" ht="21" customHeight="1" x14ac:dyDescent="0.2">
      <c r="A25" s="25"/>
      <c r="B25" s="15"/>
      <c r="C25" s="26"/>
      <c r="D25" s="16" t="s">
        <v>40</v>
      </c>
      <c r="E25" s="17" t="s">
        <v>29</v>
      </c>
      <c r="F25" s="32">
        <v>2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2">
        <f t="shared" si="1"/>
        <v>0</v>
      </c>
      <c r="Q25" s="38">
        <f t="shared" si="3"/>
        <v>0</v>
      </c>
      <c r="R25" s="27"/>
    </row>
    <row r="26" spans="1:18" s="11" customFormat="1" ht="44.25" customHeight="1" x14ac:dyDescent="0.2">
      <c r="A26" s="46" t="s">
        <v>10</v>
      </c>
      <c r="B26" s="46"/>
      <c r="C26" s="47" t="s">
        <v>41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s="11" customFormat="1" ht="23.25" customHeight="1" x14ac:dyDescent="0.2">
      <c r="A27" s="46" t="s">
        <v>12</v>
      </c>
      <c r="B27" s="46"/>
      <c r="C27" s="47" t="s">
        <v>42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s="11" customFormat="1" ht="36" customHeight="1" x14ac:dyDescent="0.2">
      <c r="A28" s="18">
        <v>2</v>
      </c>
      <c r="B28" s="19" t="s">
        <v>43</v>
      </c>
      <c r="C28" s="25"/>
      <c r="D28" s="14"/>
      <c r="E28" s="15" t="s">
        <v>44</v>
      </c>
      <c r="F28" s="34">
        <v>53252</v>
      </c>
      <c r="G28" s="35">
        <f t="shared" ref="G28:J28" si="5">+G29+G30</f>
        <v>3717</v>
      </c>
      <c r="H28" s="35">
        <f t="shared" si="5"/>
        <v>7873</v>
      </c>
      <c r="I28" s="35">
        <f t="shared" si="5"/>
        <v>3761</v>
      </c>
      <c r="J28" s="35">
        <f t="shared" si="5"/>
        <v>4388</v>
      </c>
      <c r="K28" s="35">
        <f>+K29+K30</f>
        <v>6666</v>
      </c>
      <c r="L28" s="35">
        <f>+L29+L30</f>
        <v>6708</v>
      </c>
      <c r="M28" s="35">
        <f>+M29+M30</f>
        <v>6109</v>
      </c>
      <c r="N28" s="35">
        <f>+N29+N30</f>
        <v>5175</v>
      </c>
      <c r="O28" s="35">
        <f>+O29+O30</f>
        <v>4601</v>
      </c>
      <c r="P28" s="34">
        <f>SUM(G28:O28)</f>
        <v>48998</v>
      </c>
      <c r="Q28" s="39">
        <f>+P28/F28</f>
        <v>0.92011567640651992</v>
      </c>
      <c r="R28" s="20"/>
    </row>
    <row r="29" spans="1:18" ht="60" customHeight="1" x14ac:dyDescent="0.2">
      <c r="A29" s="22"/>
      <c r="B29" s="2"/>
      <c r="C29" s="8" t="s">
        <v>45</v>
      </c>
      <c r="D29" s="7"/>
      <c r="E29" s="9" t="s">
        <v>44</v>
      </c>
      <c r="F29" s="28">
        <v>52708</v>
      </c>
      <c r="G29" s="29">
        <v>3710</v>
      </c>
      <c r="H29" s="29">
        <v>7832</v>
      </c>
      <c r="I29" s="29">
        <v>3711</v>
      </c>
      <c r="J29" s="29">
        <v>4349</v>
      </c>
      <c r="K29" s="29">
        <v>6618</v>
      </c>
      <c r="L29" s="35">
        <v>6642</v>
      </c>
      <c r="M29" s="35">
        <v>6034</v>
      </c>
      <c r="N29" s="35">
        <v>5089</v>
      </c>
      <c r="O29" s="35">
        <v>4561</v>
      </c>
      <c r="P29" s="28">
        <f>SUM(G29:O29)</f>
        <v>48546</v>
      </c>
      <c r="Q29" s="36">
        <f>+P29/F29</f>
        <v>0.92103665477726337</v>
      </c>
      <c r="R29" s="13"/>
    </row>
    <row r="30" spans="1:18" ht="84" customHeight="1" x14ac:dyDescent="0.2">
      <c r="A30" s="22"/>
      <c r="B30" s="6"/>
      <c r="C30" s="8" t="s">
        <v>46</v>
      </c>
      <c r="D30" s="7"/>
      <c r="E30" s="9" t="s">
        <v>44</v>
      </c>
      <c r="F30" s="28">
        <v>544</v>
      </c>
      <c r="G30" s="29">
        <v>7</v>
      </c>
      <c r="H30" s="29">
        <v>41</v>
      </c>
      <c r="I30" s="29">
        <v>50</v>
      </c>
      <c r="J30" s="29">
        <v>39</v>
      </c>
      <c r="K30" s="29">
        <v>48</v>
      </c>
      <c r="L30" s="35">
        <v>66</v>
      </c>
      <c r="M30" s="35">
        <v>75</v>
      </c>
      <c r="N30" s="35">
        <v>86</v>
      </c>
      <c r="O30" s="35">
        <v>40</v>
      </c>
      <c r="P30" s="28">
        <f>SUM(G30:O30)</f>
        <v>452</v>
      </c>
      <c r="Q30" s="36">
        <f>+P30/F30</f>
        <v>0.83088235294117652</v>
      </c>
      <c r="R30" s="13"/>
    </row>
    <row r="34" spans="6:6" x14ac:dyDescent="0.2">
      <c r="F34" s="41"/>
    </row>
  </sheetData>
  <mergeCells count="18">
    <mergeCell ref="A1:R1"/>
    <mergeCell ref="A2:R2"/>
    <mergeCell ref="A3:R3"/>
    <mergeCell ref="A4:R4"/>
    <mergeCell ref="A5:B5"/>
    <mergeCell ref="C5:R5"/>
    <mergeCell ref="A6:B6"/>
    <mergeCell ref="C6:R6"/>
    <mergeCell ref="A7:B7"/>
    <mergeCell ref="C7:R7"/>
    <mergeCell ref="A8:B8"/>
    <mergeCell ref="C8:R8"/>
    <mergeCell ref="A9:B9"/>
    <mergeCell ref="C9:R9"/>
    <mergeCell ref="A26:B26"/>
    <mergeCell ref="C26:R26"/>
    <mergeCell ref="A27:B27"/>
    <mergeCell ref="C27:R27"/>
  </mergeCells>
  <printOptions horizontalCentered="1"/>
  <pageMargins left="0.70866141732283472" right="0.31496062992125984" top="0.74803149606299213" bottom="0.74803149606299213" header="0.31496062992125984" footer="0.31496062992125984"/>
  <pageSetup paperSize="190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2021-09-29T21:01:58Z</cp:lastPrinted>
  <dcterms:created xsi:type="dcterms:W3CDTF">2021-01-29T17:10:50Z</dcterms:created>
  <dcterms:modified xsi:type="dcterms:W3CDTF">2021-10-06T16:17:47Z</dcterms:modified>
</cp:coreProperties>
</file>